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0\EJECUCIÓN MENSUAL\10 OCTUBRE\"/>
    </mc:Choice>
  </mc:AlternateContent>
  <bookViews>
    <workbookView xWindow="-120" yWindow="-120" windowWidth="20730" windowHeight="11160" activeTab="1"/>
  </bookViews>
  <sheets>
    <sheet name="31-10-2020" sheetId="8" r:id="rId1"/>
    <sheet name="Torta" sheetId="9" r:id="rId2"/>
    <sheet name="Hoja1" sheetId="10" r:id="rId3"/>
  </sheets>
  <definedNames>
    <definedName name="_xlnm.Print_Area" localSheetId="0">'31-10-2020'!$A$1:$F$26</definedName>
    <definedName name="Print_Area" localSheetId="0">'31-10-2020'!$A$1:$F$23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8" l="1"/>
  <c r="D9" i="8"/>
  <c r="C6" i="8"/>
  <c r="C9" i="8" l="1"/>
  <c r="E9" i="8" l="1"/>
  <c r="E10" i="8" l="1"/>
  <c r="E7" i="10" l="1"/>
  <c r="C7" i="10"/>
  <c r="D7" i="10"/>
  <c r="B7" i="10"/>
  <c r="D5" i="10"/>
  <c r="D4" i="10" s="1"/>
  <c r="E4" i="10" s="1"/>
  <c r="E5" i="10" l="1"/>
  <c r="D19" i="8"/>
  <c r="C19" i="8"/>
  <c r="B19" i="8"/>
  <c r="D20" i="8"/>
  <c r="C20" i="8"/>
  <c r="B20" i="8"/>
  <c r="B22" i="8" l="1"/>
  <c r="E20" i="8"/>
  <c r="C22" i="8"/>
  <c r="E19" i="8"/>
  <c r="D22" i="8"/>
  <c r="E22" i="8" l="1"/>
  <c r="B14" i="8"/>
  <c r="D14" i="8"/>
  <c r="C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<sst xmlns="http://schemas.openxmlformats.org/spreadsheetml/2006/main" count="28" uniqueCount="22">
  <si>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</si>
  <si>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</si>
  <si>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</si>
  <si>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</si>
  <si>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</si>
  <si>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</si>
  <si>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</si>
  <si>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</si>
  <si>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</si>
  <si>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</si>
  <si>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</si>
  <si>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</si>
  <si>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</si>
  <si>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PRESUPUESTO APROBADO 2020</t>
  </si>
  <si>
    <t>PROTECCIÓN SOCIAL A FAMILIAS DE TEKOPORA FF10 Y FF20</t>
  </si>
  <si>
    <t>TRAN. MONETARIAS A FAMILIAS AFECTADAS POR COVID19- ADICIONAL</t>
  </si>
  <si>
    <t>TOTAL</t>
  </si>
  <si>
    <t>ACTIVIDADES DE LOS PROGRAMAS DEL MDS</t>
  </si>
  <si>
    <t>CLASE 1 -  "PROGRAMA CENTRAL"</t>
  </si>
  <si>
    <t>CLASE 2 - "PROGRAMAS SUSTANTIVOS"</t>
  </si>
  <si>
    <t>EJECUCION AL 31 DE OCTUBRE DE 2020</t>
  </si>
  <si>
    <t>ATENCIÓN SOCIAL Y COMEDORES COMUNITARIOS - OLLAS POPULARES -FF20 - OF 817 - COVID19 -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</si>
</sst>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1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3" fontId="0" fillId="0" borderId="0" xfId="0" applyNumberFormat="1"/>
    <xf numFmtId="9" fontId="10" fillId="7" borderId="0" xfId="1" applyNumberFormat="1" applyFont="1" applyFill="1" applyBorder="1" applyAlignment="1">
      <alignment horizontal="center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9" fontId="12" fillId="5" borderId="0" xfId="1" applyNumberFormat="1" applyFont="1" applyFill="1" applyAlignment="1">
      <alignment horizontal="center" vertical="center" wrapText="1"/>
    </xf>
    <xf numFmtId="9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422785973135681E-2"/>
          <c:y val="8.8047464427807323E-2"/>
          <c:w val="0.8394536811165425"/>
          <c:h val="0.89661524639055612"/>
        </c:manualLayout>
      </c:layout>
      <c:pie3DChart>
        <c:varyColors val="1"/>
        <c:ser>
          <c:idx val="0"/>
          <c:order val="0"/>
          <c:tx>
            <c:strRef>
              <c:f>'31-10-2020'!$A$2:$E$2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explosion val="2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plosion val="1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Lbls>
            <c:dLbl>
              <c:idx val="0"/>
              <c:layout>
                <c:manualLayout>
                  <c:x val="9.8967272162205744E-2"/>
                  <c:y val="-9.72600311913338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1.8407925917833846E-2"/>
                  <c:y val="-0.205195687106086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4.9887430668321804E-2"/>
                  <c:y val="-0.1594877445207699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76080211802319"/>
                      <c:h val="0.22990133376101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3.4269403016855444E-3"/>
                  <c:y val="9.3824529177456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8.3711628359721402E-2"/>
                  <c:y val="1.856306735340190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511758710816"/>
                      <c:h val="0.129818335507355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3.3063893461257979E-8"/>
                  <c:y val="7.6049719325909051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8.013831644539178E-2"/>
                  <c:y val="-4.38399823792735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'31-10-2020'!$A$5:$A$13</c:f>
              <c:strCache>
                <c:ptCount val="8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ATENCIÓN SOCIAL Y COMEDORES COMUNITARIOS - OLLAS POPULARES -FF20 - OF 817 - COVID19 - ADICIONAL</c:v>
                </c:pt>
                <c:pt idx="3">
                  <c:v>ASISTENCIA A PESCADORES POR VEDA PESQUERA</c:v>
                </c:pt>
                <c:pt idx="4">
                  <c:v>PROTECCIÓN SOCIAL A FAMILIAS DE TEKOPORA FF10 Y FF20</c:v>
                </c:pt>
                <c:pt idx="5">
                  <c:v>TRAN. MONETARIAS A FAMILIAS AFECTADAS POR COVID19- ADICIONAL</c:v>
                </c:pt>
                <c:pt idx="6">
                  <c:v>FOMENTO DE MICROEMPRENDIMIENTOS A PARTICIPANTES DE TENONDERA</c:v>
                </c:pt>
                <c:pt idx="7">
                  <c:v>REGULARIZACIÓN DE TERRITORIOS SOCIALES, TEKOHA</c:v>
                </c:pt>
              </c:strCache>
            </c:strRef>
          </c:cat>
          <c:val>
            <c:numRef>
              <c:f>'31-10-2020'!$E$5:$E$13</c:f>
              <c:numCache>
                <c:formatCode>0%</c:formatCode>
                <c:ptCount val="9"/>
                <c:pt idx="0">
                  <c:v>0.71364566341697433</c:v>
                </c:pt>
                <c:pt idx="1">
                  <c:v>0.87474124823001231</c:v>
                </c:pt>
                <c:pt idx="2">
                  <c:v>0</c:v>
                </c:pt>
                <c:pt idx="3">
                  <c:v>4.8611353235526886E-2</c:v>
                </c:pt>
                <c:pt idx="4">
                  <c:v>0.82684392057174605</c:v>
                </c:pt>
                <c:pt idx="5">
                  <c:v>0.99999920166051348</c:v>
                </c:pt>
                <c:pt idx="6">
                  <c:v>0.88706511662099874</c:v>
                </c:pt>
                <c:pt idx="7">
                  <c:v>0.24547836654913149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57150</xdr:rowOff>
    </xdr:from>
    <xdr:to>
      <xdr:col>14</xdr:col>
      <xdr:colOff>588818</xdr:colOff>
      <xdr:row>42</xdr:row>
      <xdr:rowOff>121227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432953</xdr:colOff>
      <xdr:row>0</xdr:row>
      <xdr:rowOff>322694</xdr:rowOff>
    </xdr:from>
    <xdr:to>
      <xdr:col>4</xdr:col>
      <xdr:colOff>166254</xdr:colOff>
      <xdr:row>1</xdr:row>
      <xdr:rowOff>189189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3" y="322694"/>
          <a:ext cx="2712028" cy="102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258039</xdr:colOff>
      <xdr:row>0</xdr:row>
      <xdr:rowOff>333085</xdr:rowOff>
    </xdr:from>
    <xdr:to>
      <xdr:col>11</xdr:col>
      <xdr:colOff>51954</xdr:colOff>
      <xdr:row>0</xdr:row>
      <xdr:rowOff>1039072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766" y="333085"/>
          <a:ext cx="2305052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2440132</xdr:colOff>
      <xdr:row>0</xdr:row>
      <xdr:rowOff>156441</xdr:rowOff>
    </xdr:from>
    <xdr:to>
      <xdr:col>13</xdr:col>
      <xdr:colOff>4497532</xdr:colOff>
      <xdr:row>2</xdr:row>
      <xdr:rowOff>393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1996" y="156441"/>
          <a:ext cx="2057400" cy="119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0.11992</cdr:x>
      <cdr:y>0.90414</cdr:y>
    </cdr:from>
    <cdr:to>
      <cdr:x>0.37457</cdr:x>
      <cdr:y>0.98751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813533" y="9170954"/>
          <a:ext cx="3850877" cy="84564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31/10/2020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topLeftCell="A4" zoomScale="85" zoomScaleNormal="85" zoomScaleSheetLayoutView="70" workbookViewId="0">
      <selection activeCell="D23" sqref="D23"/>
    </sheetView>
  </sheetViews>
  <sheetFormatPr baseColWidth="10" defaultRowHeight="15" x14ac:dyDescent="0.25"/>
  <cols>
    <col min="1" max="1" width="81.42578125" style="23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7" t="s">
        <v>5</v>
      </c>
      <c r="B2" s="47"/>
      <c r="C2" s="47"/>
      <c r="D2" s="47"/>
      <c r="E2" s="47"/>
      <c r="F2" s="5"/>
      <c r="G2" s="5"/>
      <c r="H2" s="5"/>
    </row>
    <row r="3" spans="1:8" ht="44.25" customHeight="1" x14ac:dyDescent="0.25">
      <c r="A3" s="48" t="s">
        <v>20</v>
      </c>
      <c r="B3" s="48"/>
      <c r="C3" s="48"/>
      <c r="D3" s="48"/>
      <c r="E3" s="48"/>
    </row>
    <row r="4" spans="1:8" s="6" customFormat="1" ht="46.5" customHeight="1" x14ac:dyDescent="0.25">
      <c r="A4" s="45" t="s">
        <v>17</v>
      </c>
      <c r="B4" s="45" t="s">
        <v>13</v>
      </c>
      <c r="C4" s="45" t="s">
        <v>4</v>
      </c>
      <c r="D4" s="45" t="s">
        <v>0</v>
      </c>
      <c r="E4" s="46" t="s">
        <v>1</v>
      </c>
      <c r="F4" s="10"/>
      <c r="G4" s="10"/>
      <c r="H4" s="10"/>
    </row>
    <row r="5" spans="1:8" s="12" customFormat="1" ht="43.5" customHeight="1" x14ac:dyDescent="0.25">
      <c r="A5" s="32" t="s">
        <v>8</v>
      </c>
      <c r="B5" s="34">
        <v>52555625618</v>
      </c>
      <c r="C5" s="34">
        <v>51439553648</v>
      </c>
      <c r="D5" s="34">
        <v>36709614389</v>
      </c>
      <c r="E5" s="42">
        <f>+D5/C5</f>
        <v>0.71364566341697433</v>
      </c>
    </row>
    <row r="6" spans="1:8" s="12" customFormat="1" ht="43.5" customHeight="1" x14ac:dyDescent="0.25">
      <c r="A6" s="32" t="s">
        <v>9</v>
      </c>
      <c r="B6" s="34">
        <v>3441022000</v>
      </c>
      <c r="C6" s="34">
        <f>13891270000-10000000000</f>
        <v>3891270000</v>
      </c>
      <c r="D6" s="34">
        <v>3403854377</v>
      </c>
      <c r="E6" s="42">
        <f t="shared" ref="E6:E12" si="0">+D6/C6</f>
        <v>0.87474124823001231</v>
      </c>
    </row>
    <row r="7" spans="1:8" s="12" customFormat="1" ht="43.5" customHeight="1" x14ac:dyDescent="0.25">
      <c r="A7" s="32" t="s">
        <v>21</v>
      </c>
      <c r="B7" s="34">
        <v>0</v>
      </c>
      <c r="C7" s="34">
        <v>10000000000</v>
      </c>
      <c r="D7" s="34">
        <v>0</v>
      </c>
      <c r="E7" s="42">
        <f t="shared" ref="E7" si="1">+D7/C7</f>
        <v>0</v>
      </c>
    </row>
    <row r="8" spans="1:8" s="12" customFormat="1" ht="43.5" customHeight="1" x14ac:dyDescent="0.25">
      <c r="A8" s="32" t="s">
        <v>10</v>
      </c>
      <c r="B8" s="34">
        <v>6849018170</v>
      </c>
      <c r="C8" s="34">
        <v>6574357629</v>
      </c>
      <c r="D8" s="34">
        <v>319588421</v>
      </c>
      <c r="E8" s="42">
        <f t="shared" si="0"/>
        <v>4.8611353235526886E-2</v>
      </c>
    </row>
    <row r="9" spans="1:8" s="12" customFormat="1" ht="43.5" customHeight="1" x14ac:dyDescent="0.25">
      <c r="A9" s="32" t="s">
        <v>14</v>
      </c>
      <c r="B9" s="35">
        <v>415536264538</v>
      </c>
      <c r="C9" s="35">
        <f xml:space="preserve"> 447317603230-C10</f>
        <v>415054386345</v>
      </c>
      <c r="D9" s="35">
        <f>375448387184-D10</f>
        <v>343185196056</v>
      </c>
      <c r="E9" s="42">
        <f t="shared" ref="E9:E10" si="2">+D9/C9</f>
        <v>0.82684392057174605</v>
      </c>
    </row>
    <row r="10" spans="1:8" s="12" customFormat="1" ht="43.5" customHeight="1" x14ac:dyDescent="0.25">
      <c r="A10" s="32" t="s">
        <v>15</v>
      </c>
      <c r="B10" s="35">
        <v>0</v>
      </c>
      <c r="C10" s="35">
        <v>32263216885</v>
      </c>
      <c r="D10" s="35">
        <v>32263191128</v>
      </c>
      <c r="E10" s="42">
        <f t="shared" si="2"/>
        <v>0.99999920166051348</v>
      </c>
    </row>
    <row r="11" spans="1:8" s="12" customFormat="1" ht="43.5" customHeight="1" x14ac:dyDescent="0.25">
      <c r="A11" s="32" t="s">
        <v>11</v>
      </c>
      <c r="B11" s="35">
        <v>37086423172</v>
      </c>
      <c r="C11" s="35">
        <v>36489618404</v>
      </c>
      <c r="D11" s="35">
        <v>32368667605</v>
      </c>
      <c r="E11" s="42">
        <f t="shared" si="0"/>
        <v>0.88706511662099874</v>
      </c>
    </row>
    <row r="12" spans="1:8" s="12" customFormat="1" ht="43.5" customHeight="1" x14ac:dyDescent="0.25">
      <c r="A12" s="32" t="s">
        <v>12</v>
      </c>
      <c r="B12" s="35">
        <v>9116939516</v>
      </c>
      <c r="C12" s="35">
        <v>8007828342</v>
      </c>
      <c r="D12" s="35">
        <v>1965748621</v>
      </c>
      <c r="E12" s="42">
        <f t="shared" si="0"/>
        <v>0.24547836654913149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6">
        <f>SUM(B5:B13)</f>
        <v>524585293014</v>
      </c>
      <c r="C14" s="36">
        <f>SUM(C5:C13)</f>
        <v>563720231253</v>
      </c>
      <c r="D14" s="36">
        <f>SUM(D5:D13)</f>
        <v>450215860597</v>
      </c>
      <c r="E14" s="43">
        <f>+D14/C14</f>
        <v>0.79865123803751015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9" t="s">
        <v>6</v>
      </c>
      <c r="B16" s="49"/>
      <c r="C16" s="49"/>
      <c r="D16" s="49"/>
      <c r="E16" s="49"/>
      <c r="F16" s="5"/>
      <c r="G16" s="5"/>
      <c r="H16" s="5"/>
    </row>
    <row r="17" spans="1:8" s="27" customFormat="1" ht="42" customHeight="1" x14ac:dyDescent="0.25">
      <c r="A17" s="30"/>
      <c r="B17" s="45" t="s">
        <v>13</v>
      </c>
      <c r="C17" s="45" t="s">
        <v>4</v>
      </c>
      <c r="D17" s="45" t="s">
        <v>0</v>
      </c>
      <c r="E17" s="45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18</v>
      </c>
      <c r="B19" s="37">
        <f>SUM(B5:B8)</f>
        <v>62845665788</v>
      </c>
      <c r="C19" s="37">
        <f>SUM(C5:C8)</f>
        <v>71905181277</v>
      </c>
      <c r="D19" s="37">
        <f>SUM(D5:D8)</f>
        <v>40433057187</v>
      </c>
      <c r="E19" s="28">
        <f>+D19/C19</f>
        <v>0.56231076076757136</v>
      </c>
      <c r="F19" s="17"/>
      <c r="G19" s="17"/>
      <c r="H19" s="17"/>
    </row>
    <row r="20" spans="1:8" s="18" customFormat="1" ht="35.25" customHeight="1" x14ac:dyDescent="0.25">
      <c r="A20" s="9" t="s">
        <v>19</v>
      </c>
      <c r="B20" s="37">
        <f>SUM(B9:B12)</f>
        <v>461739627226</v>
      </c>
      <c r="C20" s="37">
        <f>SUM(C9:C12)</f>
        <v>491815049976</v>
      </c>
      <c r="D20" s="37">
        <f>SUM(D9:D12)</f>
        <v>409782803410</v>
      </c>
      <c r="E20" s="28">
        <f>+D20/C20</f>
        <v>0.83320509087714356</v>
      </c>
      <c r="F20" s="17"/>
      <c r="G20" s="17"/>
      <c r="H20" s="17"/>
    </row>
    <row r="21" spans="1:8" s="18" customFormat="1" ht="18.75" customHeight="1" x14ac:dyDescent="0.25">
      <c r="A21" s="9"/>
      <c r="B21" s="37"/>
      <c r="C21" s="37"/>
      <c r="D21" s="37"/>
      <c r="E21" s="28"/>
      <c r="F21" s="17"/>
      <c r="G21" s="17"/>
      <c r="H21" s="17"/>
    </row>
    <row r="22" spans="1:8" s="18" customFormat="1" ht="27.75" customHeight="1" x14ac:dyDescent="0.25">
      <c r="A22" s="39" t="s">
        <v>7</v>
      </c>
      <c r="B22" s="38">
        <f>SUM(B19:B21)</f>
        <v>524585293014</v>
      </c>
      <c r="C22" s="38">
        <f>SUM(C19:C21)</f>
        <v>563720231253</v>
      </c>
      <c r="D22" s="38">
        <f>SUM(D19:D21)</f>
        <v>450215860597</v>
      </c>
      <c r="E22" s="44">
        <f>+D22/C22</f>
        <v>0.79865123803751015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tabSelected="1" view="pageBreakPreview" topLeftCell="A7" zoomScale="55" zoomScaleSheetLayoutView="55" workbookViewId="0">
      <selection activeCell="N44" sqref="N44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50"/>
      <c r="B1" s="50"/>
      <c r="C1" s="50"/>
      <c r="D1" s="50"/>
      <c r="E1" s="50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"/>
  <sheetViews>
    <sheetView workbookViewId="0">
      <selection activeCell="D9" sqref="D9"/>
    </sheetView>
  </sheetViews>
  <sheetFormatPr baseColWidth="10" defaultRowHeight="15" x14ac:dyDescent="0.25"/>
  <cols>
    <col min="1" max="1" width="45.42578125" bestFit="1" customWidth="1"/>
    <col min="2" max="4" width="20.7109375" bestFit="1" customWidth="1"/>
    <col min="5" max="5" width="11.140625" bestFit="1" customWidth="1"/>
  </cols>
  <sheetData>
    <row r="4" spans="1:5" s="12" customFormat="1" ht="48" customHeight="1" x14ac:dyDescent="0.25">
      <c r="A4" s="32" t="s">
        <v>14</v>
      </c>
      <c r="B4" s="35">
        <v>415536264538</v>
      </c>
      <c r="C4" s="35">
        <v>415536264538</v>
      </c>
      <c r="D4" s="35">
        <f>80533216177+159873503078-D5</f>
        <v>208869905284</v>
      </c>
      <c r="E4" s="33">
        <f t="shared" ref="E4:E5" si="0">+D4/C4</f>
        <v>0.50265144852333155</v>
      </c>
    </row>
    <row r="5" spans="1:5" s="12" customFormat="1" ht="48" customHeight="1" x14ac:dyDescent="0.25">
      <c r="A5" s="32" t="s">
        <v>15</v>
      </c>
      <c r="B5" s="35">
        <v>0</v>
      </c>
      <c r="C5" s="35">
        <v>31536813971</v>
      </c>
      <c r="D5" s="35">
        <f>+C5</f>
        <v>31536813971</v>
      </c>
      <c r="E5" s="33">
        <f t="shared" si="0"/>
        <v>1</v>
      </c>
    </row>
    <row r="7" spans="1:5" ht="18.75" x14ac:dyDescent="0.25">
      <c r="A7" t="s">
        <v>16</v>
      </c>
      <c r="B7" s="40">
        <f>+B4+B5</f>
        <v>415536264538</v>
      </c>
      <c r="C7" s="40">
        <f t="shared" ref="C7:D7" si="1">+C4+C5</f>
        <v>447073078509</v>
      </c>
      <c r="D7" s="40">
        <f t="shared" si="1"/>
        <v>240406719255</v>
      </c>
      <c r="E7" s="41">
        <f>+D7/C7</f>
        <v>0.53773472573379388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31-10-2020</vt:lpstr>
      <vt:lpstr>Torta</vt:lpstr>
      <vt:lpstr>Hoja1</vt:lpstr>
      <vt:lpstr>'31-10-2020'!Área_de_impresión</vt:lpstr>
      <vt:lpstr>'31-10-2020'!Print_Area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2020-11-02T11:56:09Z</cp:lastPrinted>
  <dcterms:created xsi:type="dcterms:W3CDTF">2009-07-11T01:02:48Z</dcterms:created>
  <dcterms:modified xsi:type="dcterms:W3CDTF">2020-11-02T12:17:50Z</dcterms:modified>
</cp:coreProperties>
</file>