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0\EJECUCIÓN MENSUAL\9 SETIEMBRE\"/>
    </mc:Choice>
  </mc:AlternateContent>
  <bookViews>
    <workbookView xWindow="-120" yWindow="-120" windowWidth="20730" windowHeight="11160"/>
  </bookViews>
  <sheets>
    <sheet name="30-09-2020" sheetId="8" r:id="rId1"/>
    <sheet name="Torta" sheetId="9" r:id="rId2"/>
    <sheet name="Hoja1" sheetId="10" r:id="rId3"/>
  </sheets>
  <definedNames>
    <definedName name="_xlnm.Print_Area" localSheetId="0">'30-09-2020'!$A$1:$F$25</definedName>
    <definedName name="Print_Area" localSheetId="0">'30-09-2020'!$A$1:$F$22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8" l="1"/>
  <c r="C8" i="8"/>
  <c r="E8" i="8" l="1"/>
  <c r="E9" i="8" l="1"/>
  <c r="E7" i="10" l="1"/>
  <c r="C7" i="10"/>
  <c r="D7" i="10"/>
  <c r="B7" i="10"/>
  <c r="D5" i="10"/>
  <c r="D4" i="10" s="1"/>
  <c r="E4" i="10" s="1"/>
  <c r="E5" i="10" l="1"/>
  <c r="D18" i="8"/>
  <c r="C18" i="8"/>
  <c r="B18" i="8"/>
  <c r="D19" i="8"/>
  <c r="C19" i="8"/>
  <c r="B19" i="8"/>
  <c r="B21" i="8" l="1"/>
  <c r="E19" i="8"/>
  <c r="C21" i="8"/>
  <c r="E18" i="8"/>
  <c r="D21" i="8"/>
  <c r="E21" i="8" l="1"/>
  <c r="B13" i="8"/>
  <c r="D13" i="8"/>
  <c r="C13" i="8"/>
  <c r="E13" i="8" l="1"/>
  <c r="E11" i="8"/>
  <c r="E6" i="8" l="1"/>
  <c r="E7" i="8"/>
  <c r="E10" i="8"/>
  <c r="E5" i="8" l="1"/>
</calcChain>
</file>

<file path=xl/sharedStrings.xml><?xml version="1.0" encoding="utf-8"?>
<sst xmlns="http://schemas.openxmlformats.org/spreadsheetml/2006/main" count="27" uniqueCount="21">
  <si>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</si>
  <si>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</si>
  <si>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</si>
  <si>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</si>
  <si>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</si>
  <si>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</si>
  <si>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EJECUCIÓN POR TIPO DE PRESUPUESTO Y PROGRAMA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</si>
  <si>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</si>
  <si>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</si>
  <si>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</si>
  <si>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</si>
  <si>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</si>
  <si>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</si>
  <si>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PRESUPUESTO APROBADO 2020</t>
  </si>
  <si>
    <t>PROTECCIÓN SOCIAL A FAMILIAS DE TEKOPORA FF10 Y FF20</t>
  </si>
  <si>
    <t>TRAN. MONETARIAS A FAMILIAS AFECTADAS POR COVID19- ADICIONAL</t>
  </si>
  <si>
    <t>TOTAL</t>
  </si>
  <si>
    <t>ACTIVIDADES DE LOS PROGRAMAS DEL MDS</t>
  </si>
  <si>
    <t>CLASE 1 -  "PROGRAMA CENTRAL"</t>
  </si>
  <si>
    <t>CLASE 2 - "PROGRAMAS SUSTANTIVOS"</t>
  </si>
  <si>
    <t>EJECUCION AL 30 DE SETIEMBRE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</si>
</sst>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b/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4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11" fillId="5" borderId="0" xfId="1" applyNumberFormat="1" applyFont="1" applyFill="1" applyAlignment="1">
      <alignment horizontal="center" vertical="center" wrapText="1"/>
    </xf>
    <xf numFmtId="9" fontId="11" fillId="5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5" fillId="3" borderId="0" xfId="1" applyNumberFormat="1" applyFont="1" applyFill="1" applyAlignment="1">
      <alignment horizontal="left" vertical="center" wrapText="1"/>
    </xf>
    <xf numFmtId="165" fontId="15" fillId="3" borderId="0" xfId="1" applyNumberFormat="1" applyFont="1" applyFill="1" applyAlignment="1">
      <alignment horizontal="center" vertical="center" wrapText="1"/>
    </xf>
    <xf numFmtId="9" fontId="15" fillId="3" borderId="0" xfId="1" applyNumberFormat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20" fillId="5" borderId="0" xfId="1" applyNumberFormat="1" applyFont="1" applyFill="1" applyAlignment="1">
      <alignment horizontal="center" vertical="center" wrapText="1"/>
    </xf>
    <xf numFmtId="165" fontId="21" fillId="2" borderId="0" xfId="1" applyNumberFormat="1" applyFont="1" applyFill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3" fillId="5" borderId="0" xfId="1" applyNumberFormat="1" applyFont="1" applyFill="1" applyAlignment="1">
      <alignment horizontal="left" vertical="center" wrapText="1"/>
    </xf>
    <xf numFmtId="165" fontId="19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3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3" fillId="5" borderId="0" xfId="1" applyNumberFormat="1" applyFont="1" applyFill="1" applyAlignment="1">
      <alignment horizontal="center" vertical="center" wrapText="1"/>
    </xf>
    <xf numFmtId="165" fontId="24" fillId="5" borderId="0" xfId="1" applyNumberFormat="1" applyFont="1" applyFill="1" applyAlignment="1">
      <alignment horizontal="left" vertical="center" wrapText="1"/>
    </xf>
    <xf numFmtId="3" fontId="0" fillId="0" borderId="0" xfId="0" applyNumberFormat="1"/>
    <xf numFmtId="9" fontId="10" fillId="7" borderId="0" xfId="1" applyNumberFormat="1" applyFont="1" applyFill="1" applyBorder="1" applyAlignment="1">
      <alignment horizontal="center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9" fontId="13" fillId="5" borderId="0" xfId="1" applyNumberFormat="1" applyFont="1" applyFill="1" applyAlignment="1">
      <alignment horizontal="center" vertical="center" wrapText="1"/>
    </xf>
    <xf numFmtId="9" fontId="23" fillId="5" borderId="0" xfId="1" applyNumberFormat="1" applyFont="1" applyFill="1" applyAlignment="1">
      <alignment horizontal="center" vertical="center" wrapText="1"/>
    </xf>
    <xf numFmtId="165" fontId="24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165" fontId="22" fillId="6" borderId="0" xfId="1" applyNumberFormat="1" applyFont="1" applyFill="1" applyAlignment="1">
      <alignment horizontal="center" vertical="center" wrapText="1"/>
    </xf>
    <xf numFmtId="166" fontId="25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123800561401352E-2"/>
          <c:y val="6.2571246739957828E-2"/>
          <c:w val="0.8394536811165425"/>
          <c:h val="0.89661524639055612"/>
        </c:manualLayout>
      </c:layout>
      <c:pie3DChart>
        <c:varyColors val="1"/>
        <c:ser>
          <c:idx val="0"/>
          <c:order val="0"/>
          <c:tx>
            <c:strRef>
              <c:f>'30-09-2020'!$A$2:$E$2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explosion val="2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Lbls>
            <c:dLbl>
              <c:idx val="0"/>
              <c:layout>
                <c:manualLayout>
                  <c:x val="9.8967272162205744E-2"/>
                  <c:y val="-9.726003119133382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2.5876264727907341E-3"/>
                  <c:y val="-0.2026915138167939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2.4692714262603201E-2"/>
                  <c:y val="2.8321747164038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476080211802319"/>
                      <c:h val="0.229901333761013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1.7472930778343085E-3"/>
                  <c:y val="0.1477621988275515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1.2937792780427051E-3"/>
                  <c:y val="0.1935446436371554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42477049926518"/>
                      <c:h val="0.186161150009172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-6.9063818475490176E-3"/>
                  <c:y val="-1.9107074097822918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0.12209644199322491"/>
                  <c:y val="-4.58042600874597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-0.1872497528718011"/>
                  <c:y val="-4.2566162037768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'30-09-2020'!$A$5:$A$12</c:f>
              <c:strCache>
                <c:ptCount val="7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 FF10 Y FF20</c:v>
                </c:pt>
                <c:pt idx="4">
                  <c:v>TRAN. MONETARIAS A FAMILIAS AFECTADAS POR COVID19- ADICIONAL</c:v>
                </c:pt>
                <c:pt idx="5">
                  <c:v>FOMENTO DE MICROEMPRENDIMIENTOS A PARTICIPANTES DE TENONDERA</c:v>
                </c:pt>
                <c:pt idx="6">
                  <c:v>REGULARIZACIÓN DE TERRITORIOS SOCIALES, TEKOHA</c:v>
                </c:pt>
              </c:strCache>
            </c:strRef>
          </c:cat>
          <c:val>
            <c:numRef>
              <c:f>'30-09-2020'!$E$5:$E$12</c:f>
              <c:numCache>
                <c:formatCode>0%</c:formatCode>
                <c:ptCount val="8"/>
                <c:pt idx="0">
                  <c:v>0.65166121315021297</c:v>
                </c:pt>
                <c:pt idx="1">
                  <c:v>0.72751289701152089</c:v>
                </c:pt>
                <c:pt idx="2">
                  <c:v>4.4021461051671831E-2</c:v>
                </c:pt>
                <c:pt idx="3">
                  <c:v>0.81965308779611279</c:v>
                </c:pt>
                <c:pt idx="4">
                  <c:v>0.99999920166051348</c:v>
                </c:pt>
                <c:pt idx="5">
                  <c:v>0.63907013843816241</c:v>
                </c:pt>
                <c:pt idx="6">
                  <c:v>0.22810682871653395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57150</xdr:rowOff>
    </xdr:from>
    <xdr:to>
      <xdr:col>14</xdr:col>
      <xdr:colOff>190500</xdr:colOff>
      <xdr:row>41</xdr:row>
      <xdr:rowOff>138545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432953</xdr:colOff>
      <xdr:row>0</xdr:row>
      <xdr:rowOff>322694</xdr:rowOff>
    </xdr:from>
    <xdr:to>
      <xdr:col>4</xdr:col>
      <xdr:colOff>166254</xdr:colOff>
      <xdr:row>1</xdr:row>
      <xdr:rowOff>189189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3" y="322694"/>
          <a:ext cx="2712028" cy="102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258039</xdr:colOff>
      <xdr:row>0</xdr:row>
      <xdr:rowOff>333085</xdr:rowOff>
    </xdr:from>
    <xdr:to>
      <xdr:col>11</xdr:col>
      <xdr:colOff>51954</xdr:colOff>
      <xdr:row>0</xdr:row>
      <xdr:rowOff>1039072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766" y="333085"/>
          <a:ext cx="2305052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2440132</xdr:colOff>
      <xdr:row>0</xdr:row>
      <xdr:rowOff>156441</xdr:rowOff>
    </xdr:from>
    <xdr:to>
      <xdr:col>13</xdr:col>
      <xdr:colOff>4497532</xdr:colOff>
      <xdr:row>2</xdr:row>
      <xdr:rowOff>393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1996" y="156441"/>
          <a:ext cx="2057400" cy="119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0.21783</cdr:x>
      <cdr:y>0.90968</cdr:y>
    </cdr:from>
    <cdr:to>
      <cdr:x>0.47248</cdr:x>
      <cdr:y>0.99305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3207327" y="9069532"/>
          <a:ext cx="3749430" cy="83125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30/09/2020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5"/>
  <sheetViews>
    <sheetView tabSelected="1" zoomScale="85" zoomScaleNormal="85" zoomScaleSheetLayoutView="70" workbookViewId="0">
      <selection activeCell="C6" sqref="C6"/>
    </sheetView>
  </sheetViews>
  <sheetFormatPr baseColWidth="10" defaultRowHeight="15" x14ac:dyDescent="0.25"/>
  <cols>
    <col min="1" max="1" width="81.42578125" style="25" customWidth="1"/>
    <col min="2" max="2" width="32.5703125" style="8" customWidth="1"/>
    <col min="3" max="3" width="34.42578125" style="8" customWidth="1"/>
    <col min="4" max="4" width="30.85546875" style="8" customWidth="1"/>
    <col min="5" max="5" width="27.140625" style="26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7"/>
      <c r="B1" s="27"/>
      <c r="C1" s="27"/>
      <c r="D1" s="27"/>
      <c r="E1" s="27"/>
      <c r="F1" s="3"/>
      <c r="G1" s="3"/>
      <c r="H1" s="3"/>
    </row>
    <row r="2" spans="1:8" s="6" customFormat="1" ht="60" customHeight="1" x14ac:dyDescent="0.25">
      <c r="A2" s="50" t="s">
        <v>5</v>
      </c>
      <c r="B2" s="50"/>
      <c r="C2" s="50"/>
      <c r="D2" s="50"/>
      <c r="E2" s="50"/>
      <c r="F2" s="5"/>
      <c r="G2" s="5"/>
      <c r="H2" s="5"/>
    </row>
    <row r="3" spans="1:8" ht="44.25" customHeight="1" x14ac:dyDescent="0.25">
      <c r="A3" s="51" t="s">
        <v>20</v>
      </c>
      <c r="B3" s="51"/>
      <c r="C3" s="51"/>
      <c r="D3" s="51"/>
      <c r="E3" s="51"/>
    </row>
    <row r="4" spans="1:8" s="6" customFormat="1" ht="46.5" customHeight="1" x14ac:dyDescent="0.25">
      <c r="A4" s="48" t="s">
        <v>17</v>
      </c>
      <c r="B4" s="48" t="s">
        <v>13</v>
      </c>
      <c r="C4" s="48" t="s">
        <v>4</v>
      </c>
      <c r="D4" s="48" t="s">
        <v>0</v>
      </c>
      <c r="E4" s="49" t="s">
        <v>1</v>
      </c>
      <c r="F4" s="12"/>
      <c r="G4" s="12"/>
      <c r="H4" s="12"/>
    </row>
    <row r="5" spans="1:8" s="14" customFormat="1" ht="43.5" customHeight="1" x14ac:dyDescent="0.25">
      <c r="A5" s="35" t="s">
        <v>8</v>
      </c>
      <c r="B5" s="37">
        <v>52555625618</v>
      </c>
      <c r="C5" s="37">
        <v>51194603648</v>
      </c>
      <c r="D5" s="37">
        <v>33361537520</v>
      </c>
      <c r="E5" s="45">
        <f>+D5/C5</f>
        <v>0.65166121315021297</v>
      </c>
    </row>
    <row r="6" spans="1:8" s="14" customFormat="1" ht="43.5" customHeight="1" x14ac:dyDescent="0.25">
      <c r="A6" s="35" t="s">
        <v>9</v>
      </c>
      <c r="B6" s="37">
        <v>3441022000</v>
      </c>
      <c r="C6" s="37">
        <v>3976270000</v>
      </c>
      <c r="D6" s="37">
        <v>2892787707</v>
      </c>
      <c r="E6" s="45">
        <f t="shared" ref="E6:E11" si="0">+D6/C6</f>
        <v>0.72751289701152089</v>
      </c>
    </row>
    <row r="7" spans="1:8" s="14" customFormat="1" ht="43.5" customHeight="1" x14ac:dyDescent="0.25">
      <c r="A7" s="35" t="s">
        <v>10</v>
      </c>
      <c r="B7" s="37">
        <v>6849018170</v>
      </c>
      <c r="C7" s="37">
        <v>6734307629</v>
      </c>
      <c r="D7" s="37">
        <v>296454061</v>
      </c>
      <c r="E7" s="45">
        <f t="shared" si="0"/>
        <v>4.4021461051671831E-2</v>
      </c>
    </row>
    <row r="8" spans="1:8" s="14" customFormat="1" ht="43.5" customHeight="1" x14ac:dyDescent="0.25">
      <c r="A8" s="35" t="s">
        <v>14</v>
      </c>
      <c r="B8" s="38">
        <v>415536264538</v>
      </c>
      <c r="C8" s="38">
        <f xml:space="preserve"> 447317603230-C9</f>
        <v>415054386345</v>
      </c>
      <c r="D8" s="38">
        <f>372463800499-D9</f>
        <v>340200609371</v>
      </c>
      <c r="E8" s="45">
        <f t="shared" ref="E8:E9" si="1">+D8/C8</f>
        <v>0.81965308779611279</v>
      </c>
    </row>
    <row r="9" spans="1:8" s="14" customFormat="1" ht="43.5" customHeight="1" x14ac:dyDescent="0.25">
      <c r="A9" s="35" t="s">
        <v>15</v>
      </c>
      <c r="B9" s="38">
        <v>0</v>
      </c>
      <c r="C9" s="38">
        <v>32263216885</v>
      </c>
      <c r="D9" s="38">
        <v>32263191128</v>
      </c>
      <c r="E9" s="45">
        <f t="shared" si="1"/>
        <v>0.99999920166051348</v>
      </c>
    </row>
    <row r="10" spans="1:8" s="14" customFormat="1" ht="43.5" customHeight="1" x14ac:dyDescent="0.25">
      <c r="A10" s="35" t="s">
        <v>11</v>
      </c>
      <c r="B10" s="38">
        <v>37086423172</v>
      </c>
      <c r="C10" s="38">
        <v>36489618404</v>
      </c>
      <c r="D10" s="38">
        <v>23319425485</v>
      </c>
      <c r="E10" s="45">
        <f t="shared" si="0"/>
        <v>0.63907013843816241</v>
      </c>
    </row>
    <row r="11" spans="1:8" s="14" customFormat="1" ht="43.5" customHeight="1" x14ac:dyDescent="0.25">
      <c r="A11" s="35" t="s">
        <v>12</v>
      </c>
      <c r="B11" s="38">
        <v>9116939516</v>
      </c>
      <c r="C11" s="38">
        <v>8007828342</v>
      </c>
      <c r="D11" s="38">
        <v>1826640328</v>
      </c>
      <c r="E11" s="45">
        <f t="shared" si="0"/>
        <v>0.22810682871653395</v>
      </c>
    </row>
    <row r="12" spans="1:8" s="14" customFormat="1" ht="9.75" customHeight="1" x14ac:dyDescent="0.25">
      <c r="A12" s="9"/>
      <c r="B12" s="34"/>
      <c r="C12" s="34"/>
      <c r="D12" s="34"/>
      <c r="E12" s="16"/>
    </row>
    <row r="13" spans="1:8" s="15" customFormat="1" ht="35.25" customHeight="1" x14ac:dyDescent="0.25">
      <c r="A13" s="32" t="s">
        <v>2</v>
      </c>
      <c r="B13" s="39">
        <f>SUM(B5:B12)</f>
        <v>524585293014</v>
      </c>
      <c r="C13" s="39">
        <f>SUM(C5:C12)</f>
        <v>553720231253</v>
      </c>
      <c r="D13" s="39">
        <f>SUM(D5:D12)</f>
        <v>434160645600</v>
      </c>
      <c r="E13" s="46">
        <f>+D13/C13</f>
        <v>0.78407943415314352</v>
      </c>
      <c r="F13" s="5"/>
      <c r="G13" s="5"/>
      <c r="H13" s="5"/>
    </row>
    <row r="14" spans="1:8" s="17" customFormat="1" ht="12.75" customHeight="1" x14ac:dyDescent="0.25">
      <c r="A14" s="9"/>
      <c r="B14" s="13"/>
      <c r="C14" s="13"/>
      <c r="D14" s="13"/>
      <c r="E14" s="16"/>
      <c r="F14" s="5"/>
      <c r="G14" s="5"/>
      <c r="H14" s="5"/>
    </row>
    <row r="15" spans="1:8" s="17" customFormat="1" ht="41.25" customHeight="1" x14ac:dyDescent="0.25">
      <c r="A15" s="52" t="s">
        <v>6</v>
      </c>
      <c r="B15" s="52"/>
      <c r="C15" s="52"/>
      <c r="D15" s="52"/>
      <c r="E15" s="52"/>
      <c r="F15" s="5"/>
      <c r="G15" s="5"/>
      <c r="H15" s="5"/>
    </row>
    <row r="16" spans="1:8" s="30" customFormat="1" ht="42" customHeight="1" x14ac:dyDescent="0.25">
      <c r="A16" s="33"/>
      <c r="B16" s="10" t="s">
        <v>13</v>
      </c>
      <c r="C16" s="28" t="s">
        <v>4</v>
      </c>
      <c r="D16" s="10" t="s">
        <v>0</v>
      </c>
      <c r="E16" s="11" t="s">
        <v>1</v>
      </c>
      <c r="F16" s="29"/>
      <c r="G16" s="29"/>
      <c r="H16" s="29"/>
    </row>
    <row r="17" spans="1:8" s="24" customFormat="1" x14ac:dyDescent="0.25">
      <c r="A17" s="21"/>
      <c r="B17" s="22"/>
      <c r="C17" s="22"/>
      <c r="D17" s="23"/>
      <c r="E17" s="18"/>
      <c r="F17" s="19"/>
      <c r="G17" s="19"/>
      <c r="H17" s="19"/>
    </row>
    <row r="18" spans="1:8" s="20" customFormat="1" ht="42" customHeight="1" x14ac:dyDescent="0.25">
      <c r="A18" s="9" t="s">
        <v>18</v>
      </c>
      <c r="B18" s="40">
        <f>SUM(B5:B7)</f>
        <v>62845665788</v>
      </c>
      <c r="C18" s="40">
        <f>SUM(C5:C7)</f>
        <v>61905181277</v>
      </c>
      <c r="D18" s="40">
        <f>SUM(D5:D7)</f>
        <v>36550779288</v>
      </c>
      <c r="E18" s="31">
        <f>+D18/C18</f>
        <v>0.59043166555720805</v>
      </c>
      <c r="F18" s="19"/>
      <c r="G18" s="19"/>
      <c r="H18" s="19"/>
    </row>
    <row r="19" spans="1:8" s="20" customFormat="1" ht="35.25" customHeight="1" x14ac:dyDescent="0.25">
      <c r="A19" s="9" t="s">
        <v>19</v>
      </c>
      <c r="B19" s="40">
        <f>SUM(B8:B11)</f>
        <v>461739627226</v>
      </c>
      <c r="C19" s="40">
        <f>SUM(C8:C11)</f>
        <v>491815049976</v>
      </c>
      <c r="D19" s="40">
        <f>SUM(D8:D11)</f>
        <v>397609866312</v>
      </c>
      <c r="E19" s="31">
        <f>+D19/C19</f>
        <v>0.80845404452629677</v>
      </c>
      <c r="F19" s="19"/>
      <c r="G19" s="19"/>
      <c r="H19" s="19"/>
    </row>
    <row r="20" spans="1:8" s="20" customFormat="1" ht="18.75" customHeight="1" x14ac:dyDescent="0.25">
      <c r="A20" s="9"/>
      <c r="B20" s="40"/>
      <c r="C20" s="40"/>
      <c r="D20" s="40"/>
      <c r="E20" s="31"/>
      <c r="F20" s="19"/>
      <c r="G20" s="19"/>
      <c r="H20" s="19"/>
    </row>
    <row r="21" spans="1:8" s="20" customFormat="1" ht="27.75" customHeight="1" x14ac:dyDescent="0.25">
      <c r="A21" s="42" t="s">
        <v>7</v>
      </c>
      <c r="B21" s="41">
        <f>SUM(B18:B20)</f>
        <v>524585293014</v>
      </c>
      <c r="C21" s="41">
        <f>SUM(C18:C20)</f>
        <v>553720231253</v>
      </c>
      <c r="D21" s="41">
        <f>SUM(D18:D20)</f>
        <v>434160645600</v>
      </c>
      <c r="E21" s="47">
        <f>+D21/C21</f>
        <v>0.78407943415314352</v>
      </c>
      <c r="F21" s="19"/>
      <c r="G21" s="19"/>
      <c r="H21" s="19"/>
    </row>
    <row r="22" spans="1:8" s="20" customFormat="1" x14ac:dyDescent="0.25">
      <c r="A22" s="21"/>
      <c r="B22" s="22"/>
      <c r="C22" s="22"/>
      <c r="D22" s="23"/>
      <c r="E22" s="18"/>
      <c r="F22" s="19"/>
      <c r="G22" s="19"/>
      <c r="H22" s="19"/>
    </row>
    <row r="23" spans="1:8" s="20" customFormat="1" x14ac:dyDescent="0.25">
      <c r="A23" s="25"/>
      <c r="B23" s="8"/>
      <c r="C23" s="8"/>
      <c r="D23" s="8"/>
      <c r="E23" s="26"/>
      <c r="F23" s="7"/>
      <c r="G23" s="7"/>
      <c r="H23" s="7"/>
    </row>
    <row r="25" spans="1:8" ht="9.75" customHeight="1" x14ac:dyDescent="0.25"/>
  </sheetData>
  <mergeCells count="3">
    <mergeCell ref="A2:E2"/>
    <mergeCell ref="A3:E3"/>
    <mergeCell ref="A15:E15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8:B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zoomScale="55" zoomScaleSheetLayoutView="55" workbookViewId="0">
      <selection activeCell="M46" sqref="M46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53"/>
      <c r="B1" s="53"/>
      <c r="C1" s="53"/>
      <c r="D1" s="53"/>
      <c r="E1" s="53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"/>
  <sheetViews>
    <sheetView workbookViewId="0">
      <selection activeCell="D9" sqref="D9"/>
    </sheetView>
  </sheetViews>
  <sheetFormatPr baseColWidth="10" defaultRowHeight="15" x14ac:dyDescent="0.25"/>
  <cols>
    <col min="1" max="1" width="45.42578125" bestFit="1" customWidth="1"/>
    <col min="2" max="4" width="20.7109375" bestFit="1" customWidth="1"/>
    <col min="5" max="5" width="11.140625" bestFit="1" customWidth="1"/>
  </cols>
  <sheetData>
    <row r="4" spans="1:5" s="14" customFormat="1" ht="48" customHeight="1" x14ac:dyDescent="0.25">
      <c r="A4" s="35" t="s">
        <v>14</v>
      </c>
      <c r="B4" s="38">
        <v>415536264538</v>
      </c>
      <c r="C4" s="38">
        <v>415536264538</v>
      </c>
      <c r="D4" s="38">
        <f>80533216177+159873503078-D5</f>
        <v>208869905284</v>
      </c>
      <c r="E4" s="36">
        <f t="shared" ref="E4:E5" si="0">+D4/C4</f>
        <v>0.50265144852333155</v>
      </c>
    </row>
    <row r="5" spans="1:5" s="14" customFormat="1" ht="48" customHeight="1" x14ac:dyDescent="0.25">
      <c r="A5" s="35" t="s">
        <v>15</v>
      </c>
      <c r="B5" s="38">
        <v>0</v>
      </c>
      <c r="C5" s="38">
        <v>31536813971</v>
      </c>
      <c r="D5" s="38">
        <f>+C5</f>
        <v>31536813971</v>
      </c>
      <c r="E5" s="36">
        <f t="shared" si="0"/>
        <v>1</v>
      </c>
    </row>
    <row r="7" spans="1:5" ht="18.75" x14ac:dyDescent="0.25">
      <c r="A7" t="s">
        <v>16</v>
      </c>
      <c r="B7" s="43">
        <f>+B4+B5</f>
        <v>415536264538</v>
      </c>
      <c r="C7" s="43">
        <f t="shared" ref="C7:D7" si="1">+C4+C5</f>
        <v>447073078509</v>
      </c>
      <c r="D7" s="43">
        <f t="shared" si="1"/>
        <v>240406719255</v>
      </c>
      <c r="E7" s="44">
        <f>+D7/C7</f>
        <v>0.53773472573379388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30-09-2020</vt:lpstr>
      <vt:lpstr>Torta</vt:lpstr>
      <vt:lpstr>Hoja1</vt:lpstr>
      <vt:lpstr>'30-09-2020'!Área_de_impresión</vt:lpstr>
      <vt:lpstr>'30-09-2020'!Print_Area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2020-09-01T13:12:38Z</cp:lastPrinted>
  <dcterms:created xsi:type="dcterms:W3CDTF">2009-07-11T01:02:48Z</dcterms:created>
  <dcterms:modified xsi:type="dcterms:W3CDTF">2020-09-30T23:35:38Z</dcterms:modified>
</cp:coreProperties>
</file>